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考核\集团本部\薪酬手册\2019年\"/>
    </mc:Choice>
  </mc:AlternateContent>
  <bookViews>
    <workbookView xWindow="0" yWindow="0" windowWidth="24240" windowHeight="12465"/>
  </bookViews>
  <sheets>
    <sheet name="Sheet1" sheetId="1" r:id="rId1"/>
  </sheets>
  <definedNames>
    <definedName name="_xlnm.Print_Area" localSheetId="0">Sheet1!$A$1:$I$14</definedName>
  </definedNames>
  <calcPr calcId="152511"/>
</workbook>
</file>

<file path=xl/calcChain.xml><?xml version="1.0" encoding="utf-8"?>
<calcChain xmlns="http://schemas.openxmlformats.org/spreadsheetml/2006/main">
  <c r="E12" i="1" l="1"/>
  <c r="E11" i="1"/>
  <c r="E6" i="1"/>
  <c r="E10" i="1"/>
  <c r="E9" i="1"/>
  <c r="E8" i="1"/>
  <c r="E7" i="1"/>
  <c r="G7" i="1" l="1"/>
  <c r="G8" i="1"/>
  <c r="G9" i="1"/>
  <c r="G10" i="1"/>
  <c r="G11" i="1"/>
  <c r="G12" i="1"/>
  <c r="G6" i="1"/>
  <c r="F12" i="1"/>
  <c r="F11" i="1"/>
  <c r="F10" i="1"/>
  <c r="F9" i="1"/>
  <c r="F8" i="1"/>
  <c r="F7" i="1"/>
  <c r="F6" i="1"/>
  <c r="D12" i="1" l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<sst xmlns="http://schemas.openxmlformats.org/spreadsheetml/2006/main" count="35" uniqueCount="29">
  <si>
    <t>附件2</t>
  </si>
  <si>
    <t>市管企业负责人2019年度薪酬信息披露表</t>
  </si>
  <si>
    <t>姓名</t>
  </si>
  <si>
    <t>职务</t>
  </si>
  <si>
    <t>任职起止时间</t>
  </si>
  <si>
    <t>2019年度在本公司获得的税前报酬情况</t>
  </si>
  <si>
    <t>是否在股东单位或其他关联方领取报酬</t>
  </si>
  <si>
    <t>在关联方领取的税前薪酬总额</t>
  </si>
  <si>
    <t>应付薪酬(1)</t>
  </si>
  <si>
    <t>社会保险、企业年金、补充医疗保险及住房公积金的单位缴存部分(2)</t>
  </si>
  <si>
    <t>合计(4)=(1)+(2)+(3)</t>
  </si>
  <si>
    <t>备注:上表披露薪酬为***企业负责人2019年度全部应发税前薪酬，按国家规定由单位缴存各种社会保险等。其中，第（1）项由市国资委核定。</t>
  </si>
  <si>
    <r>
      <t>公司名称:</t>
    </r>
    <r>
      <rPr>
        <b/>
        <sz val="14"/>
        <color indexed="8"/>
        <rFont val="华文行楷"/>
        <family val="3"/>
        <charset val="134"/>
      </rPr>
      <t>天津渤海轻工投资集团有限公司</t>
    </r>
    <r>
      <rPr>
        <sz val="11"/>
        <color indexed="8"/>
        <rFont val="仿宋_GB2312"/>
        <family val="3"/>
        <charset val="134"/>
      </rPr>
      <t xml:space="preserve">                                                              单位：万元</t>
    </r>
    <phoneticPr fontId="4" type="noConversion"/>
  </si>
  <si>
    <t>温辉</t>
  </si>
  <si>
    <t>马强</t>
  </si>
  <si>
    <t>陈良</t>
  </si>
  <si>
    <t>刘凤山</t>
  </si>
  <si>
    <t>李凯</t>
  </si>
  <si>
    <t>张铁庆</t>
  </si>
  <si>
    <t>宗红雨</t>
  </si>
  <si>
    <t>其他货币性收入(公务交通补贴)(3)</t>
    <phoneticPr fontId="4" type="noConversion"/>
  </si>
  <si>
    <t>党委书记、
董事长</t>
  </si>
  <si>
    <t>党委副书记、工会主席</t>
  </si>
  <si>
    <t>党委常委、
纪委书记、
监察专员</t>
  </si>
  <si>
    <t>副总经理
（正职职级）</t>
  </si>
  <si>
    <t>党委常委、
副总经理</t>
  </si>
  <si>
    <t>党委常委、
纪委书记</t>
  </si>
  <si>
    <r>
      <rPr>
        <sz val="11"/>
        <color indexed="8"/>
        <rFont val="宋体"/>
        <family val="3"/>
        <charset val="134"/>
      </rPr>
      <t>否</t>
    </r>
    <phoneticPr fontId="4" type="noConversion"/>
  </si>
  <si>
    <r>
      <rPr>
        <sz val="11"/>
        <color indexed="8"/>
        <rFont val="宋体"/>
        <family val="3"/>
        <charset val="134"/>
      </rPr>
      <t>否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</si>
</sst>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宋体"/>
      <charset val="134"/>
    </font>
    <font>
      <sz val="16"/>
      <color indexed="8"/>
      <name val="黑体"/>
      <family val="3"/>
      <charset val="134"/>
    </font>
    <font>
      <sz val="11"/>
      <color indexed="8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4"/>
      <color indexed="8"/>
      <name val="华文行楷"/>
      <family val="3"/>
      <charset val="134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57" fontId="10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view="pageBreakPreview" zoomScaleNormal="100" zoomScaleSheetLayoutView="100" workbookViewId="0">
      <selection activeCell="G12" sqref="G12"/>
    </sheetView>
  </sheetViews>
  <sheetFormatPr defaultColWidth="9" defaultRowHeight="13.5" x14ac:dyDescent="0.15"/>
  <cols>
    <col min="1" max="1" width="10" style="1" customWidth="1"/>
    <col min="2" max="2" width="13.5" style="1" customWidth="1"/>
    <col min="3" max="3" width="12.375" style="1" customWidth="1"/>
    <col min="4" max="4" width="11.5" style="2" customWidth="1"/>
    <col min="5" max="5" width="20" style="2" customWidth="1"/>
    <col min="6" max="6" width="16.25" style="2" customWidth="1"/>
    <col min="7" max="7" width="11.25" style="2" customWidth="1"/>
    <col min="8" max="9" width="13" style="1" customWidth="1"/>
    <col min="10" max="16384" width="9" style="1"/>
  </cols>
  <sheetData>
    <row r="1" spans="1:9" ht="26.1" customHeight="1" x14ac:dyDescent="0.15">
      <c r="A1" s="3" t="s">
        <v>0</v>
      </c>
    </row>
    <row r="2" spans="1:9" ht="35.25" customHeight="1" x14ac:dyDescent="0.15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 ht="34.5" customHeight="1" x14ac:dyDescent="0.15">
      <c r="A3" s="9" t="s">
        <v>12</v>
      </c>
      <c r="B3" s="9"/>
      <c r="C3" s="9"/>
      <c r="D3" s="9"/>
      <c r="E3" s="9"/>
      <c r="F3" s="9"/>
      <c r="G3" s="9"/>
      <c r="H3" s="9"/>
      <c r="I3" s="9"/>
    </row>
    <row r="4" spans="1:9" ht="67.5" customHeight="1" x14ac:dyDescent="0.15">
      <c r="A4" s="12" t="s">
        <v>2</v>
      </c>
      <c r="B4" s="12" t="s">
        <v>3</v>
      </c>
      <c r="C4" s="12" t="s">
        <v>4</v>
      </c>
      <c r="D4" s="10" t="s">
        <v>5</v>
      </c>
      <c r="E4" s="10"/>
      <c r="F4" s="10"/>
      <c r="G4" s="10"/>
      <c r="H4" s="12" t="s">
        <v>6</v>
      </c>
      <c r="I4" s="12" t="s">
        <v>7</v>
      </c>
    </row>
    <row r="5" spans="1:9" ht="98.1" customHeight="1" x14ac:dyDescent="0.15">
      <c r="A5" s="13"/>
      <c r="B5" s="13"/>
      <c r="C5" s="13"/>
      <c r="D5" s="6" t="s">
        <v>8</v>
      </c>
      <c r="E5" s="4" t="s">
        <v>9</v>
      </c>
      <c r="F5" s="5" t="s">
        <v>20</v>
      </c>
      <c r="G5" s="5" t="s">
        <v>10</v>
      </c>
      <c r="H5" s="13"/>
      <c r="I5" s="13"/>
    </row>
    <row r="6" spans="1:9" ht="27" x14ac:dyDescent="0.15">
      <c r="A6" s="14" t="s">
        <v>13</v>
      </c>
      <c r="B6" s="15" t="s">
        <v>21</v>
      </c>
      <c r="C6" s="16">
        <v>43129</v>
      </c>
      <c r="D6" s="7">
        <f>ROUND(550000/10000,2)</f>
        <v>55</v>
      </c>
      <c r="E6" s="7">
        <f>ROUND(94376.94/10000,2)</f>
        <v>9.44</v>
      </c>
      <c r="F6" s="7">
        <f>ROUND(48000/10000,2)</f>
        <v>4.8</v>
      </c>
      <c r="G6" s="7">
        <f>D6+E6+F6</f>
        <v>69.239999999999995</v>
      </c>
      <c r="H6" s="7" t="s">
        <v>28</v>
      </c>
      <c r="I6" s="7">
        <v>0</v>
      </c>
    </row>
    <row r="7" spans="1:9" ht="27" x14ac:dyDescent="0.15">
      <c r="A7" s="14" t="s">
        <v>14</v>
      </c>
      <c r="B7" s="15" t="s">
        <v>22</v>
      </c>
      <c r="C7" s="16">
        <v>43580</v>
      </c>
      <c r="D7" s="7">
        <f>ROUND(288750/10000,2)</f>
        <v>28.88</v>
      </c>
      <c r="E7" s="7">
        <f>ROUND(54936.82/10000,2)</f>
        <v>5.49</v>
      </c>
      <c r="F7" s="7">
        <f>ROUND(21000/10000,2)</f>
        <v>2.1</v>
      </c>
      <c r="G7" s="7">
        <f t="shared" ref="G7:G12" si="0">D7+E7+F7</f>
        <v>36.47</v>
      </c>
      <c r="H7" s="7" t="s">
        <v>27</v>
      </c>
      <c r="I7" s="7">
        <v>0</v>
      </c>
    </row>
    <row r="8" spans="1:9" ht="40.5" x14ac:dyDescent="0.15">
      <c r="A8" s="14" t="s">
        <v>15</v>
      </c>
      <c r="B8" s="15" t="s">
        <v>23</v>
      </c>
      <c r="C8" s="16">
        <v>43480</v>
      </c>
      <c r="D8" s="7">
        <f>ROUND(453750/10000,2)</f>
        <v>45.38</v>
      </c>
      <c r="E8" s="7">
        <f>ROUND(86387.99/10000,2)</f>
        <v>8.64</v>
      </c>
      <c r="F8" s="7">
        <f>ROUND(33000/10000,2)</f>
        <v>3.3</v>
      </c>
      <c r="G8" s="7">
        <f t="shared" si="0"/>
        <v>57.32</v>
      </c>
      <c r="H8" s="7" t="s">
        <v>27</v>
      </c>
      <c r="I8" s="7">
        <v>0</v>
      </c>
    </row>
    <row r="9" spans="1:9" ht="27" x14ac:dyDescent="0.15">
      <c r="A9" s="14" t="s">
        <v>16</v>
      </c>
      <c r="B9" s="15" t="s">
        <v>24</v>
      </c>
      <c r="C9" s="16">
        <v>41760</v>
      </c>
      <c r="D9" s="7">
        <f>ROUND(412500/10000,2)</f>
        <v>41.25</v>
      </c>
      <c r="E9" s="7">
        <f>ROUND(70650.69/10000,2)</f>
        <v>7.07</v>
      </c>
      <c r="F9" s="7">
        <f>ROUND(27000/10000,2)</f>
        <v>2.7</v>
      </c>
      <c r="G9" s="7">
        <f t="shared" si="0"/>
        <v>51.02</v>
      </c>
      <c r="H9" s="7" t="s">
        <v>27</v>
      </c>
      <c r="I9" s="7">
        <v>0</v>
      </c>
    </row>
    <row r="10" spans="1:9" ht="27" x14ac:dyDescent="0.15">
      <c r="A10" s="14" t="s">
        <v>17</v>
      </c>
      <c r="B10" s="15" t="s">
        <v>25</v>
      </c>
      <c r="C10" s="16">
        <v>41760</v>
      </c>
      <c r="D10" s="7">
        <f>ROUND(371250/10000,2)</f>
        <v>37.130000000000003</v>
      </c>
      <c r="E10" s="7">
        <f>ROUND(70650.69/10000,2)</f>
        <v>7.07</v>
      </c>
      <c r="F10" s="7">
        <f>ROUND(27000/10000,2)</f>
        <v>2.7</v>
      </c>
      <c r="G10" s="7">
        <f t="shared" si="0"/>
        <v>46.900000000000006</v>
      </c>
      <c r="H10" s="7" t="s">
        <v>27</v>
      </c>
      <c r="I10" s="7">
        <v>0</v>
      </c>
    </row>
    <row r="11" spans="1:9" ht="27" x14ac:dyDescent="0.15">
      <c r="A11" s="14" t="s">
        <v>18</v>
      </c>
      <c r="B11" s="15" t="s">
        <v>25</v>
      </c>
      <c r="C11" s="16">
        <v>41760</v>
      </c>
      <c r="D11" s="7">
        <f>ROUND(39982/10000,2)</f>
        <v>4</v>
      </c>
      <c r="E11" s="7">
        <f>ROUND(7988.95/10000,2)</f>
        <v>0.8</v>
      </c>
      <c r="F11" s="7">
        <f>ROUND(3000/10000,2)</f>
        <v>0.3</v>
      </c>
      <c r="G11" s="7">
        <f t="shared" si="0"/>
        <v>5.0999999999999996</v>
      </c>
      <c r="H11" s="7" t="s">
        <v>27</v>
      </c>
      <c r="I11" s="7">
        <v>0</v>
      </c>
    </row>
    <row r="12" spans="1:9" ht="27" x14ac:dyDescent="0.15">
      <c r="A12" s="14" t="s">
        <v>19</v>
      </c>
      <c r="B12" s="15" t="s">
        <v>26</v>
      </c>
      <c r="C12" s="16">
        <v>41760</v>
      </c>
      <c r="D12" s="7">
        <f>ROUND(15300/10000,2)</f>
        <v>1.53</v>
      </c>
      <c r="E12" s="7">
        <f>ROUND(7988.95/10000,2)</f>
        <v>0.8</v>
      </c>
      <c r="F12" s="7">
        <f>ROUND(3000/10000,2)</f>
        <v>0.3</v>
      </c>
      <c r="G12" s="7">
        <f t="shared" si="0"/>
        <v>2.63</v>
      </c>
      <c r="H12" s="7" t="s">
        <v>27</v>
      </c>
      <c r="I12" s="7">
        <v>0</v>
      </c>
    </row>
    <row r="13" spans="1:9" ht="55.5" customHeight="1" x14ac:dyDescent="0.15">
      <c r="A13" s="11" t="s">
        <v>11</v>
      </c>
      <c r="B13" s="11"/>
      <c r="C13" s="11"/>
      <c r="D13" s="11"/>
      <c r="E13" s="11"/>
      <c r="F13" s="11"/>
      <c r="G13" s="11"/>
      <c r="H13" s="11"/>
      <c r="I13" s="11"/>
    </row>
  </sheetData>
  <mergeCells count="9">
    <mergeCell ref="A2:I2"/>
    <mergeCell ref="A3:I3"/>
    <mergeCell ref="D4:G4"/>
    <mergeCell ref="A13:I13"/>
    <mergeCell ref="A4:A5"/>
    <mergeCell ref="B4:B5"/>
    <mergeCell ref="C4:C5"/>
    <mergeCell ref="H4:H5"/>
    <mergeCell ref="I4:I5"/>
  </mergeCells>
  <phoneticPr fontId="4" type="noConversion"/>
  <printOptions horizontalCentered="1"/>
  <pageMargins left="0.47244094488188981" right="0.4724409448818898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lastPrinted>2021-05-10T07:41:42Z</cp:lastPrinted>
  <dcterms:created xsi:type="dcterms:W3CDTF">2006-09-14T11:21:00Z</dcterms:created>
  <dcterms:modified xsi:type="dcterms:W3CDTF">2021-05-10T07:44:43Z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