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F:\新建文件夹\"/>
    </mc:Choice>
  </mc:AlternateContent>
  <xr:revisionPtr revIDLastSave="0" documentId="13_ncr:1_{170989DB-6255-4BB1-94CC-569901B0E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天津渤海轻工投资集团有限公司负责人2021年薪酬情况" sheetId="1" r:id="rId1"/>
  </sheets>
  <definedNames>
    <definedName name="_xlnm.Print_Titles" localSheetId="0">' 天津渤海轻工投资集团有限公司负责人2021年薪酬情况'!$1:$5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13" i="1"/>
  <c r="D12" i="1"/>
  <c r="D10" i="1"/>
  <c r="D11" i="1"/>
  <c r="G9" i="1" l="1"/>
  <c r="G8" i="1"/>
  <c r="G7" i="1"/>
  <c r="F8" i="1" l="1"/>
  <c r="F9" i="1"/>
  <c r="F7" i="1"/>
  <c r="F6" i="1"/>
  <c r="E8" i="1"/>
  <c r="E9" i="1"/>
  <c r="E10" i="1"/>
  <c r="E11" i="1"/>
  <c r="E12" i="1"/>
  <c r="E13" i="1"/>
  <c r="E7" i="1"/>
  <c r="E6" i="1"/>
  <c r="D9" i="1" l="1"/>
  <c r="D8" i="1"/>
  <c r="D6" i="1"/>
</calcChain>
</file>

<file path=xl/sharedStrings.xml><?xml version="1.0" encoding="utf-8"?>
<sst xmlns="http://schemas.openxmlformats.org/spreadsheetml/2006/main" count="63" uniqueCount="38">
  <si>
    <t>附件2</t>
  </si>
  <si>
    <t>（单位：万元）</t>
  </si>
  <si>
    <t>姓名</t>
  </si>
  <si>
    <t>职务</t>
  </si>
  <si>
    <t>任职起止时间</t>
  </si>
  <si>
    <t>2021年度从本公司获得的税前报酬情况</t>
  </si>
  <si>
    <t>是否在股东单位或其他关联方领取薪酬</t>
  </si>
  <si>
    <t>在关联方
领取的税前
薪酬总额</t>
  </si>
  <si>
    <t xml:space="preserve">应付薪酬
（1）
</t>
  </si>
  <si>
    <t>社会保险、企业年金、补充医疗保险及住房
公积金的单位缴存部分
（2）</t>
  </si>
  <si>
    <r>
      <t xml:space="preserve"> </t>
    </r>
    <r>
      <rPr>
        <u/>
        <sz val="16"/>
        <color theme="1"/>
        <rFont val="黑体"/>
        <family val="3"/>
        <charset val="134"/>
      </rPr>
      <t>天津渤海轻工投资集团有限</t>
    </r>
    <r>
      <rPr>
        <sz val="16"/>
        <color theme="1"/>
        <rFont val="黑体"/>
        <family val="3"/>
        <charset val="134"/>
      </rPr>
      <t>公司负责人</t>
    </r>
    <r>
      <rPr>
        <sz val="16"/>
        <color theme="1"/>
        <rFont val="Times New Roman"/>
        <family val="1"/>
      </rPr>
      <t>2021</t>
    </r>
    <r>
      <rPr>
        <sz val="16"/>
        <color theme="1"/>
        <rFont val="黑体"/>
        <family val="3"/>
        <charset val="134"/>
      </rPr>
      <t>年薪酬情况</t>
    </r>
    <phoneticPr fontId="13" type="noConversion"/>
  </si>
  <si>
    <t>否</t>
    <phoneticPr fontId="13" type="noConversion"/>
  </si>
  <si>
    <t>张世新</t>
    <phoneticPr fontId="13" type="noConversion"/>
  </si>
  <si>
    <t>党委书记、董事长</t>
  </si>
  <si>
    <t>纪委书记</t>
  </si>
  <si>
    <t>总会计师</t>
  </si>
  <si>
    <t>党委副书记、总经理</t>
  </si>
  <si>
    <t>副总经理</t>
  </si>
  <si>
    <t>马强</t>
    <phoneticPr fontId="13" type="noConversion"/>
  </si>
  <si>
    <t>陈良</t>
    <phoneticPr fontId="13" type="noConversion"/>
  </si>
  <si>
    <t>肖京喜</t>
    <phoneticPr fontId="13" type="noConversion"/>
  </si>
  <si>
    <t>张宇峰</t>
    <phoneticPr fontId="13" type="noConversion"/>
  </si>
  <si>
    <t>王琳</t>
    <phoneticPr fontId="13" type="noConversion"/>
  </si>
  <si>
    <t>林咸应</t>
    <phoneticPr fontId="13" type="noConversion"/>
  </si>
  <si>
    <t>任文哲</t>
    <phoneticPr fontId="13" type="noConversion"/>
  </si>
  <si>
    <t>党委副书记、工会主席、总法律顾问</t>
    <phoneticPr fontId="13" type="noConversion"/>
  </si>
  <si>
    <t>副总经理，天津市山海关饮料有限公司党总支书记、董事长，天津实发新源科技发展有限公司董事长，天津万事达印铁包装容器有限公司董事长</t>
    <phoneticPr fontId="13" type="noConversion"/>
  </si>
  <si>
    <r>
      <t xml:space="preserve"> 2018 </t>
    </r>
    <r>
      <rPr>
        <sz val="11"/>
        <color theme="1"/>
        <rFont val="黑体"/>
        <family val="3"/>
        <charset val="134"/>
      </rPr>
      <t>年至</t>
    </r>
    <r>
      <rPr>
        <u/>
        <sz val="11"/>
        <color theme="1"/>
        <rFont val="黑体"/>
        <family val="3"/>
        <charset val="134"/>
      </rPr>
      <t xml:space="preserve"> 2020 </t>
    </r>
    <r>
      <rPr>
        <sz val="11"/>
        <color theme="1"/>
        <rFont val="黑体"/>
        <family val="3"/>
        <charset val="134"/>
      </rPr>
      <t>年任期激励收入</t>
    </r>
    <phoneticPr fontId="13" type="noConversion"/>
  </si>
  <si>
    <t>其他货币性收入（公务交通补贴）
（3）</t>
    <phoneticPr fontId="13" type="noConversion"/>
  </si>
  <si>
    <r>
      <t>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月</t>
    </r>
    <phoneticPr fontId="13" type="noConversion"/>
  </si>
  <si>
    <r>
      <t>2019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10月</t>
    </r>
    <r>
      <rPr>
        <sz val="11"/>
        <rFont val="宋体"/>
        <family val="3"/>
        <charset val="134"/>
      </rPr>
      <t/>
    </r>
  </si>
  <si>
    <r>
      <t>2019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月</t>
    </r>
    <phoneticPr fontId="13" type="noConversion"/>
  </si>
  <si>
    <r>
      <t>2019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月</t>
    </r>
    <phoneticPr fontId="13" type="noConversion"/>
  </si>
  <si>
    <r>
      <t>2019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月</t>
    </r>
    <phoneticPr fontId="13" type="noConversion"/>
  </si>
  <si>
    <r>
      <t>2019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 xml:space="preserve">月
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月</t>
    </r>
    <phoneticPr fontId="13" type="noConversion"/>
  </si>
  <si>
    <r>
      <t>2019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 xml:space="preserve">月
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月</t>
    </r>
    <phoneticPr fontId="13" type="noConversion"/>
  </si>
  <si>
    <t>——</t>
    <phoneticPr fontId="13" type="noConversion"/>
  </si>
  <si>
    <r>
      <t>备注：
　　</t>
    </r>
    <r>
      <rPr>
        <sz val="12"/>
        <color theme="1"/>
        <rFont val="Times New Roman"/>
        <family val="1"/>
      </rPr>
      <t>1.</t>
    </r>
    <r>
      <rPr>
        <sz val="12"/>
        <color theme="1"/>
        <rFont val="楷体_GB2312"/>
        <family val="3"/>
        <charset val="134"/>
      </rPr>
      <t>上表披露薪酬为我公司负责人2021年度全部应发税前薪酬。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</si>
</sst>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黑体"/>
      <family val="3"/>
      <charset val="134"/>
    </font>
    <font>
      <sz val="14"/>
      <color theme="1"/>
      <name val="Times New Roman"/>
      <family val="1"/>
    </font>
    <font>
      <sz val="12"/>
      <color theme="1"/>
      <name val="楷体_GB2312"/>
      <family val="3"/>
      <charset val="134"/>
    </font>
    <font>
      <sz val="12"/>
      <color theme="1"/>
      <name val="Times New Roman"/>
      <family val="1"/>
    </font>
    <font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u/>
      <sz val="11"/>
      <color theme="1"/>
      <name val="黑体"/>
      <family val="3"/>
      <charset val="134"/>
    </font>
    <font>
      <sz val="12"/>
      <name val="宋体"/>
      <family val="3"/>
      <charset val="134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u/>
      <sz val="16"/>
      <color theme="1"/>
      <name val="黑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A2" sqref="A2:I2"/>
    </sheetView>
  </sheetViews>
  <sheetFormatPr defaultColWidth="8.75" defaultRowHeight="15"/>
  <cols>
    <col min="1" max="1" width="12.625" style="1" customWidth="1"/>
    <col min="2" max="3" width="15.625" style="1" customWidth="1"/>
    <col min="4" max="4" width="12.625" style="1" customWidth="1"/>
    <col min="5" max="5" width="20.625" style="1" customWidth="1"/>
    <col min="6" max="6" width="14.625" style="1" customWidth="1"/>
    <col min="7" max="7" width="18.625" style="1" customWidth="1"/>
    <col min="8" max="9" width="10.625" style="1" customWidth="1"/>
    <col min="10" max="16384" width="8.75" style="1"/>
  </cols>
  <sheetData>
    <row r="1" spans="1:9" ht="33.950000000000003" customHeight="1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 ht="33.950000000000003" customHeight="1">
      <c r="A2" s="9" t="s">
        <v>10</v>
      </c>
      <c r="B2" s="10"/>
      <c r="C2" s="10"/>
      <c r="D2" s="10"/>
      <c r="E2" s="10"/>
      <c r="F2" s="10"/>
      <c r="G2" s="10"/>
      <c r="H2" s="10"/>
      <c r="I2" s="10"/>
    </row>
    <row r="3" spans="1:9" ht="21" customHeight="1">
      <c r="A3" s="11" t="s">
        <v>1</v>
      </c>
      <c r="B3" s="12"/>
      <c r="C3" s="12"/>
      <c r="D3" s="12"/>
      <c r="E3" s="12"/>
      <c r="F3" s="12"/>
      <c r="G3" s="12"/>
      <c r="H3" s="12"/>
      <c r="I3" s="12"/>
    </row>
    <row r="4" spans="1:9" ht="30" customHeight="1">
      <c r="A4" s="16" t="s">
        <v>2</v>
      </c>
      <c r="B4" s="16" t="s">
        <v>3</v>
      </c>
      <c r="C4" s="16" t="s">
        <v>4</v>
      </c>
      <c r="D4" s="13" t="s">
        <v>5</v>
      </c>
      <c r="E4" s="13"/>
      <c r="F4" s="13"/>
      <c r="G4" s="18" t="s">
        <v>27</v>
      </c>
      <c r="H4" s="16" t="s">
        <v>6</v>
      </c>
      <c r="I4" s="16" t="s">
        <v>7</v>
      </c>
    </row>
    <row r="5" spans="1:9" ht="80.099999999999994" customHeight="1">
      <c r="A5" s="17"/>
      <c r="B5" s="17"/>
      <c r="C5" s="17"/>
      <c r="D5" s="4" t="s">
        <v>8</v>
      </c>
      <c r="E5" s="4" t="s">
        <v>9</v>
      </c>
      <c r="F5" s="4" t="s">
        <v>28</v>
      </c>
      <c r="G5" s="19"/>
      <c r="H5" s="17"/>
      <c r="I5" s="17"/>
    </row>
    <row r="6" spans="1:9" ht="30" customHeight="1">
      <c r="A6" s="6" t="s">
        <v>12</v>
      </c>
      <c r="B6" s="5" t="s">
        <v>13</v>
      </c>
      <c r="C6" s="7" t="s">
        <v>29</v>
      </c>
      <c r="D6" s="5">
        <f>ROUND(246708/10000,2)</f>
        <v>24.67</v>
      </c>
      <c r="E6" s="5">
        <f>ROUND(44008.36/10000,2)</f>
        <v>4.4000000000000004</v>
      </c>
      <c r="F6" s="5">
        <f>ROUND(5*4000/10000,2)</f>
        <v>2</v>
      </c>
      <c r="G6" s="8" t="s">
        <v>36</v>
      </c>
      <c r="H6" s="6" t="s">
        <v>11</v>
      </c>
      <c r="I6" s="5" t="s">
        <v>36</v>
      </c>
    </row>
    <row r="7" spans="1:9" ht="42" customHeight="1">
      <c r="A7" s="6" t="s">
        <v>18</v>
      </c>
      <c r="B7" s="6" t="s">
        <v>25</v>
      </c>
      <c r="C7" s="7" t="s">
        <v>35</v>
      </c>
      <c r="D7" s="5">
        <f>ROUND(529229/10000,2)</f>
        <v>52.92</v>
      </c>
      <c r="E7" s="5">
        <f>ROUND(102401.42/10000,2)</f>
        <v>10.24</v>
      </c>
      <c r="F7" s="5">
        <f>ROUND(12*3000/10000,2)</f>
        <v>3.6</v>
      </c>
      <c r="G7" s="8">
        <f>ROUND(72516.5/10000,2)</f>
        <v>7.25</v>
      </c>
      <c r="H7" s="6" t="s">
        <v>11</v>
      </c>
      <c r="I7" s="5" t="s">
        <v>36</v>
      </c>
    </row>
    <row r="8" spans="1:9" ht="30" customHeight="1">
      <c r="A8" s="6" t="s">
        <v>19</v>
      </c>
      <c r="B8" s="5" t="s">
        <v>14</v>
      </c>
      <c r="C8" s="7" t="s">
        <v>31</v>
      </c>
      <c r="D8" s="5">
        <f>ROUND(532890/10000,2)</f>
        <v>53.29</v>
      </c>
      <c r="E8" s="5">
        <f t="shared" ref="E8:E13" si="0">ROUND(102401.42/10000,2)</f>
        <v>10.24</v>
      </c>
      <c r="F8" s="5">
        <f t="shared" ref="F8:F9" si="1">ROUND(12*3000/10000,2)</f>
        <v>3.6</v>
      </c>
      <c r="G8" s="8">
        <f>ROUND(87946/10000,2)</f>
        <v>8.7899999999999991</v>
      </c>
      <c r="H8" s="6" t="s">
        <v>11</v>
      </c>
      <c r="I8" s="5" t="s">
        <v>36</v>
      </c>
    </row>
    <row r="9" spans="1:9" ht="30" customHeight="1">
      <c r="A9" s="6" t="s">
        <v>20</v>
      </c>
      <c r="B9" s="5" t="s">
        <v>15</v>
      </c>
      <c r="C9" s="7" t="s">
        <v>32</v>
      </c>
      <c r="D9" s="5">
        <f>ROUND(517400/10000,2)</f>
        <v>51.74</v>
      </c>
      <c r="E9" s="5">
        <f t="shared" si="0"/>
        <v>10.24</v>
      </c>
      <c r="F9" s="5">
        <f t="shared" si="1"/>
        <v>3.6</v>
      </c>
      <c r="G9" s="8">
        <f>ROUND(33589.5/10000,2)</f>
        <v>3.36</v>
      </c>
      <c r="H9" s="6" t="s">
        <v>11</v>
      </c>
      <c r="I9" s="5" t="s">
        <v>36</v>
      </c>
    </row>
    <row r="10" spans="1:9" ht="30" customHeight="1">
      <c r="A10" s="6" t="s">
        <v>21</v>
      </c>
      <c r="B10" s="5" t="s">
        <v>16</v>
      </c>
      <c r="C10" s="7" t="s">
        <v>33</v>
      </c>
      <c r="D10" s="5">
        <f>ROUND(1161779/10000,2)</f>
        <v>116.18</v>
      </c>
      <c r="E10" s="5">
        <f t="shared" si="0"/>
        <v>10.24</v>
      </c>
      <c r="F10" s="5" t="s">
        <v>36</v>
      </c>
      <c r="G10" s="5" t="s">
        <v>36</v>
      </c>
      <c r="H10" s="6" t="s">
        <v>11</v>
      </c>
      <c r="I10" s="5" t="s">
        <v>36</v>
      </c>
    </row>
    <row r="11" spans="1:9" ht="125.25" customHeight="1">
      <c r="A11" s="6" t="s">
        <v>22</v>
      </c>
      <c r="B11" s="6" t="s">
        <v>26</v>
      </c>
      <c r="C11" s="7" t="s">
        <v>34</v>
      </c>
      <c r="D11" s="5">
        <f>ROUND(920753/10000,2)</f>
        <v>92.08</v>
      </c>
      <c r="E11" s="5">
        <f t="shared" si="0"/>
        <v>10.24</v>
      </c>
      <c r="F11" s="5" t="s">
        <v>36</v>
      </c>
      <c r="G11" s="5" t="s">
        <v>36</v>
      </c>
      <c r="H11" s="6" t="s">
        <v>11</v>
      </c>
      <c r="I11" s="5" t="s">
        <v>36</v>
      </c>
    </row>
    <row r="12" spans="1:9" ht="30" customHeight="1">
      <c r="A12" s="6" t="s">
        <v>23</v>
      </c>
      <c r="B12" s="5" t="s">
        <v>17</v>
      </c>
      <c r="C12" s="7" t="s">
        <v>33</v>
      </c>
      <c r="D12" s="5">
        <f>ROUND(909011/10000,2)</f>
        <v>90.9</v>
      </c>
      <c r="E12" s="5">
        <f t="shared" si="0"/>
        <v>10.24</v>
      </c>
      <c r="F12" s="5" t="s">
        <v>36</v>
      </c>
      <c r="G12" s="5" t="s">
        <v>36</v>
      </c>
      <c r="H12" s="6" t="s">
        <v>11</v>
      </c>
      <c r="I12" s="5" t="s">
        <v>36</v>
      </c>
    </row>
    <row r="13" spans="1:9" ht="30" customHeight="1">
      <c r="A13" s="6" t="s">
        <v>24</v>
      </c>
      <c r="B13" s="5" t="s">
        <v>17</v>
      </c>
      <c r="C13" s="7" t="s">
        <v>30</v>
      </c>
      <c r="D13" s="5">
        <f>ROUND(927376/10000,2)</f>
        <v>92.74</v>
      </c>
      <c r="E13" s="5">
        <f t="shared" si="0"/>
        <v>10.24</v>
      </c>
      <c r="F13" s="5" t="s">
        <v>36</v>
      </c>
      <c r="G13" s="5" t="s">
        <v>36</v>
      </c>
      <c r="H13" s="6" t="s">
        <v>11</v>
      </c>
      <c r="I13" s="5" t="s">
        <v>36</v>
      </c>
    </row>
    <row r="14" spans="1:9" ht="50.25" customHeight="1">
      <c r="A14" s="14" t="s">
        <v>37</v>
      </c>
      <c r="B14" s="15"/>
      <c r="C14" s="15"/>
      <c r="D14" s="15"/>
      <c r="E14" s="15"/>
      <c r="F14" s="15"/>
      <c r="G14" s="15"/>
      <c r="H14" s="15"/>
      <c r="I14" s="15"/>
    </row>
  </sheetData>
  <mergeCells count="10">
    <mergeCell ref="A2:I2"/>
    <mergeCell ref="A3:I3"/>
    <mergeCell ref="D4:F4"/>
    <mergeCell ref="A14:I14"/>
    <mergeCell ref="A4:A5"/>
    <mergeCell ref="B4:B5"/>
    <mergeCell ref="C4:C5"/>
    <mergeCell ref="G4:G5"/>
    <mergeCell ref="H4:H5"/>
    <mergeCell ref="I4:I5"/>
  </mergeCells>
  <phoneticPr fontId="13" type="noConversion"/>
  <pageMargins left="1.3385826771653544" right="0.78740157480314965" top="0.78740157480314965" bottom="0.78740157480314965" header="0.39370078740157483" footer="0.3937007874015748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天津渤海轻工投资集团有限公司负责人2021年薪酬情况</vt:lpstr>
      <vt:lpstr>' 天津渤海轻工投资集团有限公司负责人2021年薪酬情况'!Print_Titles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劳动关系处</dc:creator>
  <cp:lastModifiedBy>admin</cp:lastModifiedBy>
  <cp:lastPrinted>2022-12-09T01:26:32Z</cp:lastPrinted>
  <dcterms:created xsi:type="dcterms:W3CDTF">2016-11-22T23:27:00Z</dcterms:created>
  <dcterms:modified xsi:type="dcterms:W3CDTF">2022-12-14T10:09:47Z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